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<sst xmlns="http://schemas.openxmlformats.org/spreadsheetml/2006/main" count="43" uniqueCount="40">
  <si>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Simple and Cantilevered Beam Calculations</t>
  </si>
  <si>
    <t>By: Roger Cortesi</t>
  </si>
  <si>
    <t>Late Modified on 4 FEB 98</t>
  </si>
  <si>
    <t>Young's Modulus of Material, E [GPa]:</t>
  </si>
  <si>
    <t>Modify Numbers in Bold Only</t>
  </si>
  <si>
    <t>Material Properties</t>
  </si>
  <si>
    <t>Cross Section Configurations</t>
  </si>
  <si>
    <t>Rectagular</t>
  </si>
  <si>
    <t>To mach variable names see bending handout</t>
  </si>
  <si>
    <t>E [Pa]:</t>
  </si>
  <si>
    <t>Ho [m]:</t>
  </si>
  <si>
    <t>Hi [m]:</t>
  </si>
  <si>
    <t>bo [m]:</t>
  </si>
  <si>
    <t>bi [m]:</t>
  </si>
  <si>
    <t>Ho [mm]:</t>
  </si>
  <si>
    <t>Hi [mm]:</t>
  </si>
  <si>
    <t>bo [mm]:</t>
  </si>
  <si>
    <t>bi [mm]:</t>
  </si>
  <si>
    <t>Circular</t>
  </si>
  <si>
    <t>Do [mm]:</t>
  </si>
  <si>
    <t>Di [mm]:</t>
  </si>
  <si>
    <t>Do [m]:</t>
  </si>
  <si>
    <t>Di [m]:</t>
  </si>
  <si>
    <t>Ix [m^4]:</t>
  </si>
  <si>
    <t>Bending Configurations</t>
  </si>
  <si>
    <t>L [m]:</t>
  </si>
  <si>
    <t>Length, L [mm]:</t>
  </si>
  <si>
    <t>Point of Interest, X [mm]:</t>
  </si>
  <si>
    <t>X [m]:</t>
  </si>
  <si>
    <t>v [mm]:</t>
  </si>
  <si>
    <t>Deflection at X, v [m]:</t>
  </si>
  <si>
    <t>b = (L-a) [m]:</t>
  </si>
  <si>
    <t>Cross Sectional Inertia, I [m^4]:</t>
  </si>
  <si>
    <t>Cantilevered Beam</t>
  </si>
  <si>
    <t>Simply Supported Beam</t>
  </si>
  <si>
    <t>Applied Load, P [N]:</t>
  </si>
  <si>
    <t>Load Distance, A [mm]:</t>
  </si>
  <si>
    <t>P [lbs]:</t>
  </si>
  <si>
    <t>A [m]:</t>
  </si>
  <si>
    <t>(L-x) [m]: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</si>
</sst>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E+00"/>
    <numFmt numFmtId="166" formatCode="0.0000"/>
    <numFmt numFmtId="167" formatCode="0.000"/>
    <numFmt numFmtId="168" formatCode="0.000000"/>
    <numFmt numFmtId="169" formatCode="0.00000"/>
    <numFmt numFmtId="170" formatCode="0.0"/>
    <numFmt numFmtId="171" formatCode="0.0000000"/>
    <numFmt numFmtId="172" formatCode="0.0000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9"/>
      <color indexed="12"/>
      <name val="Geneva"/>
      <family val="0"/>
    </font>
    <font>
      <b/>
      <sz val="9"/>
      <color indexed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F40" sqref="F40"/>
    </sheetView>
  </sheetViews>
  <sheetFormatPr defaultColWidth="9.00390625" defaultRowHeight="12"/>
  <cols>
    <col min="1" max="1" width="35.375" style="0" customWidth="1"/>
    <col min="2" max="2" width="12.00390625" style="0" bestFit="1" customWidth="1"/>
    <col min="3" max="16384" width="11.00390625" style="0" customWidth="1"/>
  </cols>
  <sheetData>
    <row r="1" ht="17.25">
      <c r="A1" s="2" t="s">
        <v>0</v>
      </c>
    </row>
    <row r="2" ht="11.25">
      <c r="A2" t="s">
        <v>1</v>
      </c>
    </row>
    <row r="3" ht="11.25">
      <c r="A3" t="s">
        <v>2</v>
      </c>
    </row>
    <row r="4" ht="12">
      <c r="A4" s="1" t="s">
        <v>4</v>
      </c>
    </row>
    <row r="5" ht="11.25">
      <c r="A5" t="s">
        <v>8</v>
      </c>
    </row>
    <row r="7" ht="12">
      <c r="A7" s="4" t="s">
        <v>5</v>
      </c>
    </row>
    <row r="8" spans="1:4" ht="12">
      <c r="A8" s="1" t="s">
        <v>3</v>
      </c>
      <c r="B8" s="1">
        <v>200</v>
      </c>
      <c r="C8" t="s">
        <v>9</v>
      </c>
      <c r="D8">
        <f>B8*10^9</f>
        <v>200000000000</v>
      </c>
    </row>
    <row r="10" ht="12">
      <c r="A10" s="4" t="s">
        <v>6</v>
      </c>
    </row>
    <row r="11" ht="11.25">
      <c r="A11" s="3" t="s">
        <v>7</v>
      </c>
    </row>
    <row r="12" spans="1:4" ht="12">
      <c r="A12" s="1" t="s">
        <v>14</v>
      </c>
      <c r="B12" s="1">
        <v>4</v>
      </c>
      <c r="C12" t="s">
        <v>10</v>
      </c>
      <c r="D12" s="6">
        <f>B12/1000</f>
        <v>0.004</v>
      </c>
    </row>
    <row r="13" spans="1:4" ht="12">
      <c r="A13" s="1" t="s">
        <v>15</v>
      </c>
      <c r="B13" s="1">
        <v>0</v>
      </c>
      <c r="C13" t="s">
        <v>11</v>
      </c>
      <c r="D13" s="6">
        <f>B13/1000</f>
        <v>0</v>
      </c>
    </row>
    <row r="14" spans="1:4" ht="12">
      <c r="A14" s="1" t="s">
        <v>16</v>
      </c>
      <c r="B14" s="1">
        <v>4</v>
      </c>
      <c r="C14" t="s">
        <v>12</v>
      </c>
      <c r="D14" s="6">
        <f>B14/1000</f>
        <v>0.004</v>
      </c>
    </row>
    <row r="15" spans="1:4" ht="12">
      <c r="A15" s="1" t="s">
        <v>17</v>
      </c>
      <c r="B15" s="1">
        <v>0</v>
      </c>
      <c r="C15" t="s">
        <v>13</v>
      </c>
      <c r="D15" s="6">
        <f>B15/1000</f>
        <v>0</v>
      </c>
    </row>
    <row r="16" spans="1:4" ht="11.25">
      <c r="A16" t="s">
        <v>23</v>
      </c>
      <c r="B16" s="5">
        <f>(D14*D12^3-D15*D13^3)/12</f>
        <v>2.1333333333333337E-11</v>
      </c>
      <c r="D16" s="6"/>
    </row>
    <row r="17" ht="11.25">
      <c r="D17" s="6"/>
    </row>
    <row r="18" spans="1:4" ht="11.25">
      <c r="A18" s="3" t="s">
        <v>18</v>
      </c>
      <c r="D18" s="6"/>
    </row>
    <row r="19" spans="1:4" ht="12">
      <c r="A19" s="1" t="s">
        <v>19</v>
      </c>
      <c r="B19" s="1">
        <v>4</v>
      </c>
      <c r="C19" t="s">
        <v>21</v>
      </c>
      <c r="D19" s="6">
        <f>B19/1000</f>
        <v>0.004</v>
      </c>
    </row>
    <row r="20" spans="1:4" ht="12">
      <c r="A20" s="1" t="s">
        <v>20</v>
      </c>
      <c r="B20" s="1">
        <v>0</v>
      </c>
      <c r="C20" t="s">
        <v>22</v>
      </c>
      <c r="D20" s="6">
        <f>B20/1000</f>
        <v>0</v>
      </c>
    </row>
    <row r="21" spans="1:2" ht="11.25">
      <c r="A21" t="s">
        <v>23</v>
      </c>
      <c r="B21" s="5">
        <f>(PI()*(D19^4-D20^4))/64</f>
        <v>1.2566370614359172E-11</v>
      </c>
    </row>
    <row r="23" ht="12">
      <c r="A23" s="4" t="s">
        <v>24</v>
      </c>
    </row>
    <row r="24" spans="1:4" ht="12">
      <c r="A24" s="1" t="s">
        <v>26</v>
      </c>
      <c r="B24" s="1">
        <v>100</v>
      </c>
      <c r="C24" t="s">
        <v>25</v>
      </c>
      <c r="D24" s="6">
        <f>B24/1000</f>
        <v>0.1</v>
      </c>
    </row>
    <row r="25" spans="1:4" ht="12">
      <c r="A25" s="1" t="s">
        <v>35</v>
      </c>
      <c r="B25" s="1">
        <v>400</v>
      </c>
      <c r="C25" t="s">
        <v>37</v>
      </c>
      <c r="D25" s="7">
        <f>B25/4.45</f>
        <v>89.8876404494382</v>
      </c>
    </row>
    <row r="26" spans="1:4" ht="12">
      <c r="A26" s="1" t="s">
        <v>36</v>
      </c>
      <c r="B26" s="1">
        <v>75</v>
      </c>
      <c r="C26" t="s">
        <v>38</v>
      </c>
      <c r="D26" s="6">
        <f>B26/1000</f>
        <v>0.075</v>
      </c>
    </row>
    <row r="27" spans="1:2" ht="12">
      <c r="A27" s="1" t="s">
        <v>32</v>
      </c>
      <c r="B27" s="8">
        <v>2.13E-11</v>
      </c>
    </row>
    <row r="28" spans="1:4" ht="12">
      <c r="A28" s="1" t="s">
        <v>27</v>
      </c>
      <c r="B28" s="1">
        <v>75</v>
      </c>
      <c r="C28" t="s">
        <v>28</v>
      </c>
      <c r="D28" s="6">
        <f>B28/1000</f>
        <v>0.075</v>
      </c>
    </row>
    <row r="30" ht="11.25">
      <c r="A30" s="3" t="s">
        <v>33</v>
      </c>
    </row>
    <row r="31" spans="1:4" ht="11.25">
      <c r="A31" t="s">
        <v>30</v>
      </c>
      <c r="B31" s="6">
        <f>IF(D28&lt;D26,((B25*D28^2)/(6*D8*B27))*(3*D26-D28),((B25*D26^2)/(6*D8*B27))*(3*D28-D26))</f>
        <v>0.013204225352112674</v>
      </c>
      <c r="C31" t="s">
        <v>29</v>
      </c>
      <c r="D31" s="7">
        <f>B31*1000</f>
        <v>13.204225352112674</v>
      </c>
    </row>
    <row r="33" ht="11.25">
      <c r="A33" s="3" t="s">
        <v>34</v>
      </c>
    </row>
    <row r="34" spans="1:2" ht="11.25">
      <c r="A34" t="s">
        <v>31</v>
      </c>
      <c r="B34" s="6">
        <f>D24-D26</f>
        <v>0.02500000000000001</v>
      </c>
    </row>
    <row r="35" spans="1:2" ht="11.25">
      <c r="A35" t="s">
        <v>39</v>
      </c>
      <c r="B35" s="6">
        <f>D24-D28</f>
        <v>0.02500000000000001</v>
      </c>
    </row>
    <row r="36" spans="1:4" ht="11.25">
      <c r="A36" t="s">
        <v>30</v>
      </c>
      <c r="B36" s="6">
        <f>IF(D28&lt;D26,((B25*B34*D28)/(6*D24*D8*B27))*(D24^2-B34^2-D28^2),((B25*D26*B35)/(6*D24*D8*B27))*(D24^2-D26^2-B35^2))</f>
        <v>0.0011003521126760568</v>
      </c>
      <c r="C36" t="s">
        <v>29</v>
      </c>
      <c r="D36" s="7">
        <f>B36*1000</f>
        <v>1.100352112676057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rcortesi</dc:creator>
  <cp:keywords/>
  <dc:description/>
  <cp:lastModifiedBy>Patrick Willoughby</cp:lastModifiedBy>
  <dcterms:created xsi:type="dcterms:W3CDTF">1997-10-05T21:37:47Z</dcterms:created>
  <dcterms:modified xsi:type="dcterms:W3CDTF">2002-07-03T14:33:05Z</dcterms:modified>
  <cp:category/>
  <cp:version/>
  <cp:contentType/>
  <cp:contentStatus/>
</cp:coreProperties>
</file>